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CONTABILIDAD\ZOO-AÑOS\2025\Cuenta Pública\4to Trimestre\"/>
    </mc:Choice>
  </mc:AlternateContent>
  <xr:revisionPtr revIDLastSave="0" documentId="13_ncr:1_{3528B951-2455-4BD2-8542-8D7037159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externalReferences>
    <externalReference r:id="rId2"/>
  </externalReferences>
  <definedNames>
    <definedName name="_xlnm._FilterDatabase" localSheetId="0" hidden="1">PPI!$A$3:$Q$28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D9" i="1"/>
  <c r="I8" i="1"/>
  <c r="H8" i="1"/>
  <c r="G8" i="1"/>
  <c r="D8" i="1"/>
  <c r="Q7" i="1"/>
  <c r="P7" i="1"/>
  <c r="I7" i="1"/>
  <c r="H7" i="1"/>
  <c r="G7" i="1"/>
  <c r="D7" i="1"/>
  <c r="I6" i="1"/>
  <c r="H6" i="1"/>
  <c r="O6" i="1" s="1"/>
  <c r="G6" i="1"/>
  <c r="D6" i="1"/>
  <c r="I5" i="1"/>
  <c r="H5" i="1"/>
  <c r="G5" i="1"/>
  <c r="D5" i="1"/>
  <c r="I4" i="1"/>
  <c r="H4" i="1"/>
  <c r="G4" i="1"/>
  <c r="D4" i="1"/>
  <c r="L6" i="1" l="1"/>
  <c r="P6" i="1" s="1"/>
  <c r="O9" i="1"/>
  <c r="O8" i="1"/>
  <c r="O5" i="1"/>
  <c r="O4" i="1"/>
  <c r="L8" i="1"/>
  <c r="N9" i="1"/>
  <c r="L9" i="1"/>
  <c r="N8" i="1"/>
  <c r="L5" i="1"/>
  <c r="L4" i="1"/>
  <c r="Q6" i="1" l="1"/>
  <c r="P4" i="1"/>
  <c r="Q4" i="1"/>
  <c r="P5" i="1"/>
  <c r="Q5" i="1"/>
  <c r="Q9" i="1"/>
  <c r="P9" i="1"/>
  <c r="Q8" i="1"/>
  <c r="P8" i="1"/>
</calcChain>
</file>

<file path=xl/sharedStrings.xml><?xml version="1.0" encoding="utf-8"?>
<sst xmlns="http://schemas.openxmlformats.org/spreadsheetml/2006/main" count="56" uniqueCount="41">
  <si>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</si>
  <si>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</si>
  <si>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</si>
  <si>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</si>
  <si>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</si>
  <si>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</si>
  <si>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</si>
  <si>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</si>
  <si>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</si>
  <si>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</si>
  <si>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</si>
  <si>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</si>
  <si>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</si>
  <si>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</si>
  <si>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</si>
  <si>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</si>
  <si>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</si>
  <si>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</si>
  <si>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</si>
  <si>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</si>
  <si>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Patronato del Parque Zoológico de León
Programas y Proyectos de Inversión
Del 1 de Enero al 31 de Diciembre 2025
(Cifras en Pesos)</t>
  </si>
  <si>
    <t>E000001</t>
  </si>
  <si>
    <t>Equipamiento de Activos fijos</t>
  </si>
  <si>
    <t>Patronato del Parque Zoológico de León</t>
  </si>
  <si>
    <t>Articulos</t>
  </si>
  <si>
    <t>E000002</t>
  </si>
  <si>
    <t>E000003</t>
  </si>
  <si>
    <t>E000004</t>
  </si>
  <si>
    <t>E000006</t>
  </si>
  <si>
    <t>E000007</t>
  </si>
  <si>
    <t>Cabeza</t>
  </si>
  <si>
    <t>GENERA</t>
  </si>
  <si>
    <t>REVISA</t>
  </si>
  <si>
    <t xml:space="preserve"> </t>
  </si>
  <si>
    <t>AUTORIZA</t>
  </si>
  <si>
    <t>C. P. ROBERTO CARLOS OLIVARES GONZÁLEZ</t>
  </si>
  <si>
    <t>C.P. OSCAR MIGUEL ROSAS BLANCARTE</t>
  </si>
  <si>
    <t>PROF. JOSÉ RIGOBERTO MONTES PALOMARES</t>
  </si>
  <si>
    <t>GERENCIA DE CONTABILIDAD Y PRESUPUESTO</t>
  </si>
  <si>
    <t>DIRECTORA ADMINISTRATIVA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</si>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</sst>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" fontId="3" fillId="0" borderId="0" xfId="0" applyNumberFormat="1" applyFo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NTABILIDAD\ZOO-A&#209;OS\2025\Solicitudes%20de%20Informaci&#243;n\Formatos.xlsx" TargetMode="External"/><Relationship Id="rId1" Type="http://schemas.openxmlformats.org/officeDocument/2006/relationships/externalLinkPath" Target="/CONTABILIDAD/ZOO-A&#209;OS/2025/Solicitudes%20de%20Informaci&#243;n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EAI"/>
      <sheetName val="REV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E-CA"/>
      <sheetName val="EAE-CTG"/>
      <sheetName val="EAE-COG"/>
      <sheetName val="EAE-CFG"/>
      <sheetName val="ENT"/>
      <sheetName val="IND"/>
      <sheetName val="FFF"/>
      <sheetName val="GCP"/>
      <sheetName val="Reporte+de+balanza 2025"/>
      <sheetName val="PPI"/>
      <sheetName val="DGF"/>
      <sheetName val="Reporte+de+balanza 2024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NDF-02"/>
      <sheetName val="IPP01+Reporte+Presupuesto+por+p"/>
      <sheetName val="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4">
          <cell r="B44">
            <v>0</v>
          </cell>
          <cell r="D44">
            <v>166378.4</v>
          </cell>
          <cell r="E44">
            <v>166378.4</v>
          </cell>
        </row>
        <row r="45">
          <cell r="B45">
            <v>0</v>
          </cell>
          <cell r="D45">
            <v>20600</v>
          </cell>
          <cell r="E45">
            <v>20600</v>
          </cell>
        </row>
        <row r="46">
          <cell r="B46">
            <v>0</v>
          </cell>
          <cell r="D46">
            <v>397300</v>
          </cell>
          <cell r="E46">
            <v>0</v>
          </cell>
        </row>
        <row r="47">
          <cell r="B47">
            <v>0</v>
          </cell>
          <cell r="D47">
            <v>353761</v>
          </cell>
          <cell r="E47">
            <v>34800</v>
          </cell>
        </row>
        <row r="49">
          <cell r="B49">
            <v>188153.08</v>
          </cell>
          <cell r="D49">
            <v>933391.48</v>
          </cell>
          <cell r="E49">
            <v>697785.47</v>
          </cell>
        </row>
        <row r="50">
          <cell r="B50">
            <v>79860.479999999996</v>
          </cell>
          <cell r="D50">
            <v>9007.48</v>
          </cell>
          <cell r="E50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D28" sqref="D27:D28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8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8" t="s">
        <v>0</v>
      </c>
      <c r="H2" s="11"/>
      <c r="I2" s="12"/>
      <c r="J2" s="17" t="s">
        <v>1</v>
      </c>
      <c r="K2" s="18"/>
      <c r="L2" s="18"/>
      <c r="M2" s="19"/>
      <c r="N2" s="13" t="s">
        <v>2</v>
      </c>
      <c r="O2" s="14"/>
      <c r="P2" s="15" t="s">
        <v>3</v>
      </c>
      <c r="Q2" s="16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 t="s">
        <v>21</v>
      </c>
      <c r="B4" s="1" t="s">
        <v>22</v>
      </c>
      <c r="C4" s="1">
        <v>5110</v>
      </c>
      <c r="D4" s="1" t="str">
        <f ca="1">IFERROR(__xludf.DUMMYFUNCTION("+'EAE-COG'!A44"),"Mobiliario y Equipo de Administración")</f>
        <v>Mobiliario y Equipo de Administración</v>
      </c>
      <c r="E4" s="1">
        <v>5021</v>
      </c>
      <c r="F4" s="1" t="s">
        <v>23</v>
      </c>
      <c r="G4" s="20">
        <f>'[1]EAE-COG'!B44</f>
        <v>0</v>
      </c>
      <c r="H4" s="20">
        <f>'[1]EAE-COG'!D44</f>
        <v>166378.4</v>
      </c>
      <c r="I4" s="20">
        <f>'[1]EAE-COG'!E44</f>
        <v>166378.4</v>
      </c>
      <c r="J4" s="1">
        <v>1</v>
      </c>
      <c r="K4" s="1">
        <v>1</v>
      </c>
      <c r="L4" s="1">
        <f>I4/H4</f>
        <v>1</v>
      </c>
      <c r="M4" s="1" t="s">
        <v>24</v>
      </c>
      <c r="N4" s="1">
        <v>0</v>
      </c>
      <c r="O4" s="1">
        <f>I4/H4</f>
        <v>1</v>
      </c>
      <c r="P4" s="1">
        <f>L4/J4</f>
        <v>1</v>
      </c>
      <c r="Q4" s="1">
        <f>L4/K4</f>
        <v>1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 t="s">
        <v>25</v>
      </c>
      <c r="B5" s="1" t="s">
        <v>22</v>
      </c>
      <c r="C5" s="1">
        <v>5230</v>
      </c>
      <c r="D5" s="1" t="str">
        <f ca="1">IFERROR(__xludf.DUMMYFUNCTION("+'EAE-COG'!A45"),"Mobiliario y Equipo Educacional y Recreativo")</f>
        <v>Mobiliario y Equipo Educacional y Recreativo</v>
      </c>
      <c r="E5" s="1">
        <v>5021</v>
      </c>
      <c r="F5" s="1" t="s">
        <v>23</v>
      </c>
      <c r="G5" s="20">
        <f>'[1]EAE-COG'!B45</f>
        <v>0</v>
      </c>
      <c r="H5" s="20">
        <f>'[1]EAE-COG'!D45</f>
        <v>20600</v>
      </c>
      <c r="I5" s="20">
        <f>'[1]EAE-COG'!E45</f>
        <v>20600</v>
      </c>
      <c r="J5" s="1">
        <v>1</v>
      </c>
      <c r="K5" s="1">
        <v>1</v>
      </c>
      <c r="L5" s="1">
        <f>I5/H5</f>
        <v>1</v>
      </c>
      <c r="M5" s="1" t="s">
        <v>24</v>
      </c>
      <c r="N5" s="1">
        <v>0</v>
      </c>
      <c r="O5" s="1">
        <f t="shared" ref="O5:O9" si="0">I5/H5</f>
        <v>1</v>
      </c>
      <c r="P5" s="1">
        <f t="shared" ref="P5:P9" si="1">L5/J5</f>
        <v>1</v>
      </c>
      <c r="Q5" s="1">
        <f t="shared" ref="Q5:Q9" si="2">L5/K5</f>
        <v>1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 t="s">
        <v>26</v>
      </c>
      <c r="B6" s="1" t="s">
        <v>22</v>
      </c>
      <c r="C6" s="1">
        <v>5311</v>
      </c>
      <c r="D6" s="1" t="str">
        <f ca="1">IFERROR(__xludf.DUMMYFUNCTION("+'EAE-COG'!A46"),"Equipo e Instrumental Médico y de Laboratorio")</f>
        <v>Equipo e Instrumental Médico y de Laboratorio</v>
      </c>
      <c r="E6" s="1">
        <v>5021</v>
      </c>
      <c r="F6" s="1" t="s">
        <v>23</v>
      </c>
      <c r="G6" s="20">
        <f>'[1]EAE-COG'!B46</f>
        <v>0</v>
      </c>
      <c r="H6" s="20">
        <f>'[1]EAE-COG'!D46</f>
        <v>397300</v>
      </c>
      <c r="I6" s="20">
        <f>'[1]EAE-COG'!E46</f>
        <v>0</v>
      </c>
      <c r="J6" s="1">
        <v>1</v>
      </c>
      <c r="K6" s="1">
        <v>1</v>
      </c>
      <c r="L6" s="1">
        <f t="shared" ref="L6:L9" si="3">I6/H6</f>
        <v>0</v>
      </c>
      <c r="M6" s="1" t="s">
        <v>24</v>
      </c>
      <c r="N6" s="1">
        <v>0</v>
      </c>
      <c r="O6" s="1">
        <f t="shared" si="0"/>
        <v>0</v>
      </c>
      <c r="P6" s="1">
        <f t="shared" si="1"/>
        <v>0</v>
      </c>
      <c r="Q6" s="1">
        <f t="shared" si="2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 t="s">
        <v>27</v>
      </c>
      <c r="B7" s="1" t="s">
        <v>22</v>
      </c>
      <c r="C7" s="1">
        <v>5410</v>
      </c>
      <c r="D7" s="1" t="str">
        <f ca="1">IFERROR(__xludf.DUMMYFUNCTION("+'EAE-COG'!A47"),"Vehículos y Equipo de Transporte")</f>
        <v>Vehículos y Equipo de Transporte</v>
      </c>
      <c r="E7" s="1">
        <v>5021</v>
      </c>
      <c r="F7" s="1" t="s">
        <v>23</v>
      </c>
      <c r="G7" s="20">
        <f>'[1]EAE-COG'!B47</f>
        <v>0</v>
      </c>
      <c r="H7" s="20">
        <f>'[1]EAE-COG'!D47</f>
        <v>353761</v>
      </c>
      <c r="I7" s="20">
        <f>'[1]EAE-COG'!E47</f>
        <v>34800</v>
      </c>
      <c r="J7" s="1">
        <v>1</v>
      </c>
      <c r="K7" s="1">
        <v>1</v>
      </c>
      <c r="L7" s="1">
        <v>0</v>
      </c>
      <c r="M7" s="1" t="s">
        <v>24</v>
      </c>
      <c r="N7" s="1">
        <v>0</v>
      </c>
      <c r="O7" s="1">
        <v>0</v>
      </c>
      <c r="P7" s="1">
        <f t="shared" si="1"/>
        <v>0</v>
      </c>
      <c r="Q7" s="1">
        <f t="shared" si="2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 t="s">
        <v>28</v>
      </c>
      <c r="B8" s="1" t="s">
        <v>22</v>
      </c>
      <c r="C8" s="1">
        <v>5671</v>
      </c>
      <c r="D8" s="1" t="str">
        <f ca="1">IFERROR(__xludf.DUMMYFUNCTION("+'EAE-COG'!A49"),"Maquinaria, Otros Equipos y Herramientas")</f>
        <v>Maquinaria, Otros Equipos y Herramientas</v>
      </c>
      <c r="E8" s="1">
        <v>5021</v>
      </c>
      <c r="F8" s="1" t="s">
        <v>23</v>
      </c>
      <c r="G8" s="20">
        <f>'[1]EAE-COG'!B49</f>
        <v>188153.08</v>
      </c>
      <c r="H8" s="20">
        <f>'[1]EAE-COG'!D49</f>
        <v>933391.48</v>
      </c>
      <c r="I8" s="20">
        <f>'[1]EAE-COG'!E49</f>
        <v>697785.47</v>
      </c>
      <c r="J8" s="1">
        <v>1</v>
      </c>
      <c r="K8" s="1">
        <v>1</v>
      </c>
      <c r="L8" s="1">
        <f t="shared" si="3"/>
        <v>0.74758071500716927</v>
      </c>
      <c r="M8" s="1" t="s">
        <v>24</v>
      </c>
      <c r="N8" s="1">
        <f t="shared" ref="N8:N9" si="4">I8/G8</f>
        <v>3.7086050890051867</v>
      </c>
      <c r="O8" s="1">
        <f t="shared" si="0"/>
        <v>0.74758071500716927</v>
      </c>
      <c r="P8" s="1">
        <f t="shared" si="1"/>
        <v>0.74758071500716927</v>
      </c>
      <c r="Q8" s="1">
        <f t="shared" si="2"/>
        <v>0.74758071500716927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 t="s">
        <v>29</v>
      </c>
      <c r="B9" s="1" t="s">
        <v>22</v>
      </c>
      <c r="C9" s="1">
        <v>5771</v>
      </c>
      <c r="D9" s="1" t="str">
        <f ca="1">IFERROR(__xludf.DUMMYFUNCTION("+'EAE-COG'!A50"),"Activos Biológicos")</f>
        <v>Activos Biológicos</v>
      </c>
      <c r="E9" s="1">
        <v>5021</v>
      </c>
      <c r="F9" s="1" t="s">
        <v>23</v>
      </c>
      <c r="G9" s="20">
        <f>'[1]EAE-COG'!B50</f>
        <v>79860.479999999996</v>
      </c>
      <c r="H9" s="20">
        <f>'[1]EAE-COG'!D50</f>
        <v>9007.48</v>
      </c>
      <c r="I9" s="20">
        <f>'[1]EAE-COG'!E50</f>
        <v>0</v>
      </c>
      <c r="J9" s="1">
        <v>1</v>
      </c>
      <c r="K9" s="1">
        <v>1</v>
      </c>
      <c r="L9" s="1">
        <f t="shared" si="3"/>
        <v>0</v>
      </c>
      <c r="M9" s="1" t="s">
        <v>30</v>
      </c>
      <c r="N9" s="1">
        <f t="shared" si="4"/>
        <v>0</v>
      </c>
      <c r="O9" s="1">
        <f t="shared" si="0"/>
        <v>0</v>
      </c>
      <c r="P9" s="1">
        <f t="shared" si="1"/>
        <v>0</v>
      </c>
      <c r="Q9" s="1">
        <f t="shared" si="2"/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21" t="s">
        <v>31</v>
      </c>
      <c r="B16" s="7"/>
      <c r="C16" s="21" t="s">
        <v>32</v>
      </c>
      <c r="D16" s="21" t="s">
        <v>33</v>
      </c>
      <c r="E16" s="21" t="s">
        <v>34</v>
      </c>
      <c r="F16" s="2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1.25" customHeight="1" x14ac:dyDescent="0.2">
      <c r="A17" s="7" t="s">
        <v>35</v>
      </c>
      <c r="B17" s="7"/>
      <c r="C17" s="1" t="s">
        <v>36</v>
      </c>
      <c r="D17" s="7"/>
      <c r="E17" s="7" t="s">
        <v>37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1.25" customHeight="1" x14ac:dyDescent="0.2">
      <c r="A18" s="21" t="s">
        <v>38</v>
      </c>
      <c r="B18" s="7"/>
      <c r="C18" s="21" t="s">
        <v>39</v>
      </c>
      <c r="D18" s="21"/>
      <c r="E18" s="21" t="s">
        <v>40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autoFilter ref="A3:Q28" xr:uid="{00000000-0009-0000-0000-000000000000}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Zoologico De Leon</cp:lastModifiedBy>
  <cp:revision/>
  <dcterms:created xsi:type="dcterms:W3CDTF">2024-04-08T20:30:24Z</dcterms:created>
  <dcterms:modified xsi:type="dcterms:W3CDTF">2026-01-08T21:46:20Z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